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20" windowWidth="15000" windowHeight="760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C13" i="1"/>
  <c r="O9" s="1"/>
  <c r="O16" s="1"/>
  <c r="C12"/>
  <c r="N8" s="1"/>
  <c r="N15" s="1"/>
  <c r="C11"/>
  <c r="G7" s="1"/>
  <c r="G14" s="1"/>
  <c r="C10"/>
  <c r="O6" s="1"/>
  <c r="O13" s="1"/>
  <c r="C9"/>
  <c r="G5" s="1"/>
  <c r="G12" s="1"/>
  <c r="C8"/>
  <c r="O4" s="1"/>
  <c r="O11" s="1"/>
  <c r="O2"/>
  <c r="N2"/>
  <c r="M2"/>
  <c r="L2"/>
  <c r="K2"/>
  <c r="J2"/>
  <c r="I2"/>
  <c r="H2"/>
  <c r="G2"/>
  <c r="F2"/>
  <c r="B2"/>
  <c r="G19" l="1"/>
  <c r="G21"/>
  <c r="O23"/>
  <c r="O18"/>
  <c r="O20"/>
  <c r="N22"/>
  <c r="G4"/>
  <c r="G11" s="1"/>
  <c r="G18" s="1"/>
  <c r="F5"/>
  <c r="F12" s="1"/>
  <c r="F19" s="1"/>
  <c r="F7"/>
  <c r="F14" s="1"/>
  <c r="F21" s="1"/>
  <c r="F9"/>
  <c r="F16" s="1"/>
  <c r="F23" s="1"/>
  <c r="G6"/>
  <c r="G13" s="1"/>
  <c r="G20" s="1"/>
  <c r="G8"/>
  <c r="G15" s="1"/>
  <c r="G22" s="1"/>
  <c r="H5"/>
  <c r="H12" s="1"/>
  <c r="H19" s="1"/>
  <c r="H7"/>
  <c r="H14" s="1"/>
  <c r="H21" s="1"/>
  <c r="H9"/>
  <c r="H16" s="1"/>
  <c r="H23" s="1"/>
  <c r="I5"/>
  <c r="I12" s="1"/>
  <c r="I19" s="1"/>
  <c r="I7"/>
  <c r="I14" s="1"/>
  <c r="I21" s="1"/>
  <c r="I9"/>
  <c r="I16" s="1"/>
  <c r="I23" s="1"/>
  <c r="J5"/>
  <c r="J12" s="1"/>
  <c r="J19" s="1"/>
  <c r="J7"/>
  <c r="J14" s="1"/>
  <c r="J21" s="1"/>
  <c r="J9"/>
  <c r="J16" s="1"/>
  <c r="J23" s="1"/>
  <c r="K5"/>
  <c r="K12" s="1"/>
  <c r="K19" s="1"/>
  <c r="K7"/>
  <c r="K14" s="1"/>
  <c r="K21" s="1"/>
  <c r="K9"/>
  <c r="K16" s="1"/>
  <c r="K23" s="1"/>
  <c r="L5"/>
  <c r="L12" s="1"/>
  <c r="L19" s="1"/>
  <c r="L7"/>
  <c r="L14" s="1"/>
  <c r="L21" s="1"/>
  <c r="L9"/>
  <c r="L16" s="1"/>
  <c r="L23" s="1"/>
  <c r="M5"/>
  <c r="M12" s="1"/>
  <c r="M19" s="1"/>
  <c r="M7"/>
  <c r="M14" s="1"/>
  <c r="M21" s="1"/>
  <c r="M9"/>
  <c r="M16" s="1"/>
  <c r="M23" s="1"/>
  <c r="N5"/>
  <c r="N12" s="1"/>
  <c r="N19" s="1"/>
  <c r="N7"/>
  <c r="N14" s="1"/>
  <c r="N21" s="1"/>
  <c r="N9"/>
  <c r="N16" s="1"/>
  <c r="N23" s="1"/>
  <c r="O5"/>
  <c r="O12" s="1"/>
  <c r="O19" s="1"/>
  <c r="O7"/>
  <c r="O14" s="1"/>
  <c r="O21" s="1"/>
  <c r="O8"/>
  <c r="O15" s="1"/>
  <c r="O22" s="1"/>
  <c r="F4"/>
  <c r="F11" s="1"/>
  <c r="F18" s="1"/>
  <c r="H4"/>
  <c r="H11" s="1"/>
  <c r="H18" s="1"/>
  <c r="F6"/>
  <c r="F13" s="1"/>
  <c r="F20" s="1"/>
  <c r="F8"/>
  <c r="F15" s="1"/>
  <c r="F22" s="1"/>
  <c r="G9"/>
  <c r="G16" s="1"/>
  <c r="G23" s="1"/>
  <c r="H6"/>
  <c r="H13" s="1"/>
  <c r="H20" s="1"/>
  <c r="H8"/>
  <c r="H15" s="1"/>
  <c r="H22" s="1"/>
  <c r="I4"/>
  <c r="I11" s="1"/>
  <c r="I18" s="1"/>
  <c r="I6"/>
  <c r="I13" s="1"/>
  <c r="I20" s="1"/>
  <c r="I8"/>
  <c r="I15" s="1"/>
  <c r="I22" s="1"/>
  <c r="J4"/>
  <c r="J11" s="1"/>
  <c r="J18" s="1"/>
  <c r="J6"/>
  <c r="J13" s="1"/>
  <c r="J20" s="1"/>
  <c r="J8"/>
  <c r="J15" s="1"/>
  <c r="J22" s="1"/>
  <c r="K4"/>
  <c r="K11" s="1"/>
  <c r="K18" s="1"/>
  <c r="K6"/>
  <c r="K13" s="1"/>
  <c r="K20" s="1"/>
  <c r="K8"/>
  <c r="K15" s="1"/>
  <c r="K22" s="1"/>
  <c r="L4"/>
  <c r="L11" s="1"/>
  <c r="L18" s="1"/>
  <c r="L6"/>
  <c r="L13" s="1"/>
  <c r="L20" s="1"/>
  <c r="L8"/>
  <c r="L15" s="1"/>
  <c r="L22" s="1"/>
  <c r="M4"/>
  <c r="M11" s="1"/>
  <c r="M18" s="1"/>
  <c r="M6"/>
  <c r="M13" s="1"/>
  <c r="M20" s="1"/>
  <c r="M8"/>
  <c r="M15" s="1"/>
  <c r="M22" s="1"/>
  <c r="N4"/>
  <c r="N11" s="1"/>
  <c r="N18" s="1"/>
  <c r="N6"/>
  <c r="N13" s="1"/>
  <c r="N20" s="1"/>
  <c r="N26"/>
  <c r="N30"/>
  <c r="O28"/>
  <c r="O27"/>
  <c r="N29"/>
  <c r="N25" l="1"/>
  <c r="H27"/>
  <c r="O30"/>
  <c r="K27"/>
  <c r="F29"/>
  <c r="L26"/>
  <c r="K29"/>
  <c r="J29"/>
  <c r="J30"/>
  <c r="L28"/>
  <c r="L29"/>
  <c r="J25"/>
  <c r="G27"/>
  <c r="L30"/>
  <c r="J26"/>
  <c r="G28"/>
  <c r="L27"/>
  <c r="I29"/>
  <c r="G25"/>
  <c r="N28"/>
  <c r="K30"/>
  <c r="I26"/>
  <c r="F28"/>
  <c r="M27"/>
  <c r="O29"/>
  <c r="J27"/>
  <c r="G29"/>
  <c r="O26"/>
  <c r="I30"/>
  <c r="H29"/>
  <c r="F25"/>
  <c r="K28"/>
  <c r="H30"/>
  <c r="F26"/>
  <c r="M29"/>
  <c r="K25"/>
  <c r="M26"/>
  <c r="J28"/>
  <c r="G30"/>
  <c r="M28"/>
  <c r="H25"/>
  <c r="H26"/>
  <c r="M25"/>
  <c r="G26"/>
  <c r="L25"/>
  <c r="I27"/>
  <c r="I28"/>
  <c r="F30"/>
  <c r="N27"/>
  <c r="I25"/>
  <c r="F27"/>
  <c r="M30"/>
  <c r="K26"/>
  <c r="H28"/>
  <c r="O25"/>
  <c r="Q20" l="1"/>
  <c r="Q18"/>
  <c r="Q21"/>
  <c r="Q19"/>
  <c r="Q23"/>
  <c r="Q22"/>
  <c r="P23"/>
  <c r="P22"/>
  <c r="P21"/>
  <c r="P20"/>
  <c r="P19"/>
  <c r="P18"/>
</calcChain>
</file>

<file path=xl/sharedStrings.xml><?xml version="1.0" encoding="utf-8"?>
<sst xmlns="http://schemas.openxmlformats.org/spreadsheetml/2006/main" count="27" uniqueCount="27">
  <si>
    <t>Kolo</t>
  </si>
  <si>
    <t>Obvod</t>
  </si>
  <si>
    <t>k</t>
  </si>
  <si>
    <t>Hz</t>
  </si>
  <si>
    <t>Otáčky motoru</t>
  </si>
  <si>
    <t>ot</t>
  </si>
  <si>
    <t>Otáčky kola (ot/s)</t>
  </si>
  <si>
    <t>Převod</t>
  </si>
  <si>
    <t>Poměr</t>
  </si>
  <si>
    <t>Celkem</t>
  </si>
  <si>
    <t>Primár</t>
  </si>
  <si>
    <t>Poměr otáček</t>
  </si>
  <si>
    <t>Sekundár</t>
  </si>
  <si>
    <t>Rychlost</t>
  </si>
  <si>
    <t>Zaokr. pom.</t>
  </si>
  <si>
    <t>imp/ot</t>
  </si>
  <si>
    <t>des. míst</t>
  </si>
  <si>
    <t>Ot. kola (imp/s)</t>
  </si>
  <si>
    <t>Min*</t>
  </si>
  <si>
    <t>Max*</t>
  </si>
  <si>
    <t>1-</t>
  </si>
  <si>
    <t>2-</t>
  </si>
  <si>
    <t>3-</t>
  </si>
  <si>
    <t>4-</t>
  </si>
  <si>
    <t>* rozsah převodů daný výpočetní chybou, zadat je třeba mnohem větší, ideálně tak, aby rozsahy navazovaly.</t>
  </si>
  <si>
    <t>skutečně zadané:</t>
  </si>
  <si>
    <t xml:space="preserve"> Vypočtené hodnoty se však od reálných můžou lišit vlivem různých vlivů (změna obvodu pneu zatížením apod.)</t>
  </si>
</sst>
</file>

<file path=xl/styles.xml><?xml version="1.0" encoding="utf-8"?>
<styleSheet xmlns="http://schemas.openxmlformats.org/spreadsheetml/2006/main">
  <fonts count="6">
    <font>
      <sz val="10"/>
      <name val="Arial"/>
    </font>
    <font>
      <sz val="11"/>
      <color rgb="FF000000"/>
      <name val="Calibri"/>
    </font>
    <font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Calibri"/>
    </font>
  </fonts>
  <fills count="11">
    <fill>
      <patternFill patternType="none"/>
    </fill>
    <fill>
      <patternFill patternType="gray125"/>
    </fill>
    <fill>
      <patternFill patternType="none"/>
    </fill>
    <fill>
      <patternFill patternType="solid">
        <fgColor rgb="FFFFFF00"/>
        <bgColor indexed="64"/>
      </patternFill>
    </fill>
    <fill>
      <patternFill patternType="solid">
        <fgColor rgb="FFFF9966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3" borderId="1" xfId="0" applyFont="1" applyFill="1" applyBorder="1"/>
    <xf numFmtId="0" fontId="5" fillId="3" borderId="1" xfId="0" applyFont="1" applyFill="1" applyBorder="1" applyAlignment="1">
      <alignment horizontal="center"/>
    </xf>
    <xf numFmtId="0" fontId="1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3" fillId="5" borderId="1" xfId="0" applyFont="1" applyFill="1" applyBorder="1" applyAlignment="1"/>
    <xf numFmtId="0" fontId="5" fillId="5" borderId="1" xfId="0" applyFont="1" applyFill="1" applyBorder="1" applyAlignment="1">
      <alignment horizontal="center"/>
    </xf>
    <xf numFmtId="0" fontId="1" fillId="5" borderId="1" xfId="0" applyFont="1" applyFill="1" applyBorder="1"/>
    <xf numFmtId="0" fontId="0" fillId="0" borderId="0" xfId="0" applyAlignment="1">
      <alignment horizontal="center"/>
    </xf>
    <xf numFmtId="0" fontId="4" fillId="5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7" borderId="1" xfId="0" applyFont="1" applyFill="1" applyBorder="1"/>
    <xf numFmtId="0" fontId="2" fillId="7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3" fillId="7" borderId="1" xfId="0" applyFont="1" applyFill="1" applyBorder="1" applyAlignment="1">
      <alignment horizontal="center"/>
    </xf>
    <xf numFmtId="0" fontId="0" fillId="10" borderId="0" xfId="0" applyFill="1" applyAlignment="1">
      <alignment horizontal="center"/>
    </xf>
    <xf numFmtId="0" fontId="1" fillId="5" borderId="1" xfId="0" applyFont="1" applyFill="1" applyBorder="1" applyAlignment="1"/>
    <xf numFmtId="0" fontId="1" fillId="8" borderId="1" xfId="0" applyFont="1" applyFill="1" applyBorder="1" applyAlignment="1">
      <alignment horizontal="center"/>
    </xf>
    <xf numFmtId="0" fontId="3" fillId="8" borderId="1" xfId="0" applyFont="1" applyFill="1" applyBorder="1" applyAlignment="1">
      <alignment horizontal="center"/>
    </xf>
    <xf numFmtId="0" fontId="4" fillId="8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0" fillId="6" borderId="0" xfId="0" applyFill="1" applyAlignment="1">
      <alignment horizontal="center"/>
    </xf>
    <xf numFmtId="0" fontId="4" fillId="6" borderId="1" xfId="0" applyFont="1" applyFill="1" applyBorder="1" applyAlignment="1">
      <alignment horizontal="center"/>
    </xf>
    <xf numFmtId="0" fontId="0" fillId="9" borderId="0" xfId="0" applyFill="1" applyAlignment="1">
      <alignment horizontal="center"/>
    </xf>
    <xf numFmtId="0" fontId="1" fillId="9" borderId="1" xfId="0" applyFont="1" applyFill="1" applyBorder="1" applyAlignment="1">
      <alignment horizontal="center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Medium4"/>
  <colors>
    <mruColors>
      <color rgb="FFFF9966"/>
      <color rgb="FFFF00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40"/>
  <sheetViews>
    <sheetView tabSelected="1" zoomScale="90" zoomScaleNormal="90" workbookViewId="0">
      <selection activeCell="R31" sqref="R31"/>
    </sheetView>
  </sheetViews>
  <sheetFormatPr defaultColWidth="17.28515625" defaultRowHeight="13.5" customHeight="1"/>
  <cols>
    <col min="1" max="1" width="10.42578125" style="10" customWidth="1"/>
    <col min="2" max="3" width="8.7109375" style="10" customWidth="1"/>
    <col min="4" max="4" width="16.140625" customWidth="1"/>
    <col min="5" max="5" width="3.140625" customWidth="1"/>
    <col min="6" max="19" width="7.140625" style="10" customWidth="1"/>
  </cols>
  <sheetData>
    <row r="1" spans="1:15" ht="13.5" customHeight="1">
      <c r="A1" s="20" t="s">
        <v>0</v>
      </c>
      <c r="B1" s="20" t="s">
        <v>1</v>
      </c>
      <c r="D1" s="1"/>
      <c r="E1" s="15" t="s">
        <v>2</v>
      </c>
      <c r="F1" s="17">
        <v>1</v>
      </c>
    </row>
    <row r="2" spans="1:15" ht="13.5" customHeight="1">
      <c r="A2" s="21">
        <v>170</v>
      </c>
      <c r="B2" s="22">
        <f>ROUND((2*(A2*A3/100)+(25.4*A4))*3.14/1000,2)</f>
        <v>2.0499999999999998</v>
      </c>
      <c r="D2" s="14"/>
      <c r="E2" s="15" t="s">
        <v>3</v>
      </c>
      <c r="F2" s="16">
        <f>ROUND(F3/60/F1,0)</f>
        <v>17</v>
      </c>
      <c r="G2" s="16">
        <f>ROUND(G3/60/F1,0)</f>
        <v>33</v>
      </c>
      <c r="H2" s="16">
        <f>ROUND(H3/60/F1,0)</f>
        <v>50</v>
      </c>
      <c r="I2" s="16">
        <f>ROUND(I3/60/F1,0)</f>
        <v>67</v>
      </c>
      <c r="J2" s="16">
        <f>ROUND(J3/60/F1,0)</f>
        <v>83</v>
      </c>
      <c r="K2" s="16">
        <f>ROUND(K3/60/F1,0)</f>
        <v>100</v>
      </c>
      <c r="L2" s="16">
        <f>ROUND(L3/60/F1,0)</f>
        <v>117</v>
      </c>
      <c r="M2" s="16">
        <f>ROUND(M3/60/F1,0)</f>
        <v>133</v>
      </c>
      <c r="N2" s="16">
        <f>ROUND(N3/60/F1,0)</f>
        <v>150</v>
      </c>
      <c r="O2" s="16">
        <f>ROUND(O3/60/F1,0)</f>
        <v>167</v>
      </c>
    </row>
    <row r="3" spans="1:15" ht="13.5" customHeight="1">
      <c r="A3" s="21">
        <v>80</v>
      </c>
      <c r="D3" s="14" t="s">
        <v>4</v>
      </c>
      <c r="E3" s="15" t="s">
        <v>5</v>
      </c>
      <c r="F3" s="17">
        <v>1000</v>
      </c>
      <c r="G3" s="17">
        <v>2000</v>
      </c>
      <c r="H3" s="17">
        <v>3000</v>
      </c>
      <c r="I3" s="17">
        <v>4000</v>
      </c>
      <c r="J3" s="17">
        <v>5000</v>
      </c>
      <c r="K3" s="17">
        <v>6000</v>
      </c>
      <c r="L3" s="17">
        <v>7000</v>
      </c>
      <c r="M3" s="17">
        <v>8000</v>
      </c>
      <c r="N3" s="17">
        <v>9000</v>
      </c>
      <c r="O3" s="17">
        <v>10000</v>
      </c>
    </row>
    <row r="4" spans="1:15" ht="13.5" customHeight="1">
      <c r="A4" s="21">
        <v>15</v>
      </c>
      <c r="D4" s="7" t="s">
        <v>6</v>
      </c>
      <c r="E4" s="8">
        <v>1</v>
      </c>
      <c r="F4" s="11">
        <f>ROUND(F3/C8/60,B18)</f>
        <v>1.25</v>
      </c>
      <c r="G4" s="11">
        <f>ROUND(G3/C8/60,B18)</f>
        <v>2.5099999999999998</v>
      </c>
      <c r="H4" s="11">
        <f>ROUND(H3/C8/60,B18)</f>
        <v>3.76</v>
      </c>
      <c r="I4" s="11">
        <f>ROUND(I3/C8/60,B18)</f>
        <v>5.01</v>
      </c>
      <c r="J4" s="11">
        <f>ROUND(J3/C8/60,B18)</f>
        <v>6.27</v>
      </c>
      <c r="K4" s="11">
        <f>ROUND(K3/C8/60,B18)</f>
        <v>7.52</v>
      </c>
      <c r="L4" s="11">
        <f>ROUND(L3/C8/60,B18)</f>
        <v>8.77</v>
      </c>
      <c r="M4" s="11">
        <f>ROUND(M3/C8/60,B18)</f>
        <v>10.029999999999999</v>
      </c>
      <c r="N4" s="11">
        <f>ROUND(N3/C8/60,B18)</f>
        <v>11.28</v>
      </c>
      <c r="O4" s="11">
        <f>ROUND(O3/C8/60,B18)</f>
        <v>12.53</v>
      </c>
    </row>
    <row r="5" spans="1:15" ht="13.5" customHeight="1">
      <c r="D5" s="9"/>
      <c r="E5" s="8">
        <v>2</v>
      </c>
      <c r="F5" s="11">
        <f>ROUND(F3/C9/60,B18)</f>
        <v>1.89</v>
      </c>
      <c r="G5" s="11">
        <f>ROUND(G3/C9/60,B18)</f>
        <v>3.79</v>
      </c>
      <c r="H5" s="11">
        <f>ROUND(H3/C9/60,B18)</f>
        <v>5.68</v>
      </c>
      <c r="I5" s="11">
        <f>ROUND(I3/C9/60,B18)</f>
        <v>7.58</v>
      </c>
      <c r="J5" s="11">
        <f>ROUND(J3/C9/60,B18)</f>
        <v>9.4700000000000006</v>
      </c>
      <c r="K5" s="11">
        <f>ROUND(K3/C9/60,B18)</f>
        <v>11.36</v>
      </c>
      <c r="L5" s="11">
        <f>ROUND(L3/C9/60,B18)</f>
        <v>13.26</v>
      </c>
      <c r="M5" s="11">
        <f>ROUND(M3/C9/60,B18)</f>
        <v>15.15</v>
      </c>
      <c r="N5" s="11">
        <f>ROUND(N3/C9/60,B18)</f>
        <v>17.05</v>
      </c>
      <c r="O5" s="11">
        <f>ROUND(O3/C9/60,B18)</f>
        <v>18.940000000000001</v>
      </c>
    </row>
    <row r="6" spans="1:15" ht="13.5" customHeight="1">
      <c r="A6" s="23" t="s">
        <v>7</v>
      </c>
      <c r="B6" s="23" t="s">
        <v>8</v>
      </c>
      <c r="C6" s="23" t="s">
        <v>9</v>
      </c>
      <c r="D6" s="9"/>
      <c r="E6" s="8">
        <v>3</v>
      </c>
      <c r="F6" s="11">
        <f>ROUND(F3/C10/60,B18)</f>
        <v>2.6</v>
      </c>
      <c r="G6" s="11">
        <f>ROUND(G3/C10/60,B18)</f>
        <v>5.21</v>
      </c>
      <c r="H6" s="11">
        <f>ROUND(H3/C10/60,B18)</f>
        <v>7.81</v>
      </c>
      <c r="I6" s="11">
        <f>ROUND(I3/C10/60,B18)</f>
        <v>10.42</v>
      </c>
      <c r="J6" s="11">
        <f>ROUND(J3/C10/60,B18)</f>
        <v>13.02</v>
      </c>
      <c r="K6" s="11">
        <f>ROUND(K3/C10/60,B18)</f>
        <v>15.63</v>
      </c>
      <c r="L6" s="11">
        <f>ROUND(L3/C10/60,B18)</f>
        <v>18.23</v>
      </c>
      <c r="M6" s="11">
        <f>ROUND(M3/C10/60,B18)</f>
        <v>20.83</v>
      </c>
      <c r="N6" s="11">
        <f>ROUND(N3/C10/60,B18)</f>
        <v>23.44</v>
      </c>
      <c r="O6" s="11">
        <f>ROUND(O3/C10/60,B18)</f>
        <v>26.04</v>
      </c>
    </row>
    <row r="7" spans="1:15" ht="13.5" customHeight="1">
      <c r="A7" s="23" t="s">
        <v>10</v>
      </c>
      <c r="B7" s="24">
        <v>1.8879999999999999</v>
      </c>
      <c r="C7" s="25"/>
      <c r="D7" s="9"/>
      <c r="E7" s="8">
        <v>4</v>
      </c>
      <c r="F7" s="11">
        <f>ROUND(F3/C11/60,B18)</f>
        <v>3.47</v>
      </c>
      <c r="G7" s="11">
        <f>ROUND(G3/C11/60,B18)</f>
        <v>6.94</v>
      </c>
      <c r="H7" s="11">
        <f>ROUND(H3/C11/60,B18)</f>
        <v>10.42</v>
      </c>
      <c r="I7" s="11">
        <f>ROUND(I3/C11/60,B18)</f>
        <v>13.89</v>
      </c>
      <c r="J7" s="11">
        <f>ROUND(J3/C11/60,B18)</f>
        <v>17.36</v>
      </c>
      <c r="K7" s="11">
        <f>ROUND(K3/C11/60,B18)</f>
        <v>20.83</v>
      </c>
      <c r="L7" s="11">
        <f>ROUND(L3/C11/60,B18)</f>
        <v>24.31</v>
      </c>
      <c r="M7" s="11">
        <f>ROUND(M3/C11/60,B18)</f>
        <v>27.78</v>
      </c>
      <c r="N7" s="11">
        <f>ROUND(N3/C11/60,B18)</f>
        <v>31.25</v>
      </c>
      <c r="O7" s="11">
        <f>ROUND(O3/C11/60,B18)</f>
        <v>34.72</v>
      </c>
    </row>
    <row r="8" spans="1:15" ht="13.5" customHeight="1">
      <c r="A8" s="24">
        <v>1</v>
      </c>
      <c r="B8" s="24">
        <v>2.5710000000000002</v>
      </c>
      <c r="C8" s="26">
        <f>ROUND(B7*B14*B8,1)</f>
        <v>13.3</v>
      </c>
      <c r="D8" s="9"/>
      <c r="E8" s="8">
        <v>5</v>
      </c>
      <c r="F8" s="11" t="e">
        <f>ROUND(F3/C12/60,B18)</f>
        <v>#DIV/0!</v>
      </c>
      <c r="G8" s="11" t="e">
        <f>ROUND(G3/C12/60,B18)</f>
        <v>#DIV/0!</v>
      </c>
      <c r="H8" s="11" t="e">
        <f>ROUND(H3/C12/60,B18)</f>
        <v>#DIV/0!</v>
      </c>
      <c r="I8" s="11" t="e">
        <f>ROUND(I3/C12/60,B18)</f>
        <v>#DIV/0!</v>
      </c>
      <c r="J8" s="11" t="e">
        <f>ROUND(J3/C12/60,B18)</f>
        <v>#DIV/0!</v>
      </c>
      <c r="K8" s="11" t="e">
        <f>ROUND(K3/C12/60,B18)</f>
        <v>#DIV/0!</v>
      </c>
      <c r="L8" s="11" t="e">
        <f>ROUND(L3/C12/60,B18)</f>
        <v>#DIV/0!</v>
      </c>
      <c r="M8" s="11" t="e">
        <f>ROUND(M3/C12/60,B18)</f>
        <v>#DIV/0!</v>
      </c>
      <c r="N8" s="11" t="e">
        <f>ROUND(N3/C12/60,B18)</f>
        <v>#DIV/0!</v>
      </c>
      <c r="O8" s="11" t="e">
        <f>ROUND(O3/C12/60,B18)</f>
        <v>#DIV/0!</v>
      </c>
    </row>
    <row r="9" spans="1:15" ht="13.5" customHeight="1">
      <c r="A9" s="24">
        <v>2</v>
      </c>
      <c r="B9" s="24">
        <v>1.7</v>
      </c>
      <c r="C9" s="26">
        <f>ROUND(B7*B14*B9,1)</f>
        <v>8.8000000000000007</v>
      </c>
      <c r="D9" s="9"/>
      <c r="E9" s="8">
        <v>6</v>
      </c>
      <c r="F9" s="11" t="e">
        <f>ROUND(F3/C13/60,B18)</f>
        <v>#DIV/0!</v>
      </c>
      <c r="G9" s="11" t="e">
        <f>ROUND(G3/C13/60,B18)</f>
        <v>#DIV/0!</v>
      </c>
      <c r="H9" s="11" t="e">
        <f>ROUND(H3/C13/60,B18)</f>
        <v>#DIV/0!</v>
      </c>
      <c r="I9" s="11" t="e">
        <f>ROUND(I3/C13/60,B18)</f>
        <v>#DIV/0!</v>
      </c>
      <c r="J9" s="11" t="e">
        <f>ROUND(J3/C13/60,B18)</f>
        <v>#DIV/0!</v>
      </c>
      <c r="K9" s="11" t="e">
        <f>ROUND(K3/C13/60,B18)</f>
        <v>#DIV/0!</v>
      </c>
      <c r="L9" s="11" t="e">
        <f>ROUND(L3/C13/60,B18)</f>
        <v>#DIV/0!</v>
      </c>
      <c r="M9" s="11" t="e">
        <f>ROUND(M3/C13/60,B18)</f>
        <v>#DIV/0!</v>
      </c>
      <c r="N9" s="11" t="e">
        <f>ROUND(N3/C13/60,B18)</f>
        <v>#DIV/0!</v>
      </c>
      <c r="O9" s="11" t="e">
        <f>ROUND(O3/C13/60,B18)</f>
        <v>#DIV/0!</v>
      </c>
    </row>
    <row r="10" spans="1:15" ht="13.5" customHeight="1">
      <c r="A10" s="24">
        <v>3</v>
      </c>
      <c r="B10" s="24">
        <v>1.2270000000000001</v>
      </c>
      <c r="C10" s="26">
        <f>ROUND(B7*B14*B10,1)</f>
        <v>6.4</v>
      </c>
    </row>
    <row r="11" spans="1:15" ht="13.5" customHeight="1">
      <c r="A11" s="24">
        <v>4</v>
      </c>
      <c r="B11" s="24">
        <v>0.93100000000000005</v>
      </c>
      <c r="C11" s="26">
        <f>ROUND(B7*B14*B11,1)</f>
        <v>4.8</v>
      </c>
      <c r="D11" s="19" t="s">
        <v>17</v>
      </c>
      <c r="E11" s="8">
        <v>1</v>
      </c>
      <c r="F11" s="11">
        <f>ROUNDDOWN(F4*B19,1/B19)</f>
        <v>12</v>
      </c>
      <c r="G11" s="11">
        <f>ROUNDDOWN(G4*B19,1/B19)</f>
        <v>25</v>
      </c>
      <c r="H11" s="11">
        <f>ROUNDDOWN(H4*B19,1/B19)</f>
        <v>37</v>
      </c>
      <c r="I11" s="11">
        <f>ROUNDDOWN(I4*B19,1/B19)</f>
        <v>50</v>
      </c>
      <c r="J11" s="11">
        <f>ROUNDDOWN(J4*B19,1/B19)</f>
        <v>62</v>
      </c>
      <c r="K11" s="11">
        <f>ROUNDDOWN(K4*B19,1/B19)</f>
        <v>75</v>
      </c>
      <c r="L11" s="11">
        <f>ROUNDDOWN(L4*B19,1/B19)</f>
        <v>87</v>
      </c>
      <c r="M11" s="11">
        <f>ROUNDDOWN(M4*B19,1/B19)</f>
        <v>100</v>
      </c>
      <c r="N11" s="11">
        <f>ROUNDDOWN(N4*B19,1/B19)</f>
        <v>112</v>
      </c>
      <c r="O11" s="11">
        <f>ROUNDDOWN(O4*B19,1/B19)</f>
        <v>125</v>
      </c>
    </row>
    <row r="12" spans="1:15" ht="13.5" customHeight="1">
      <c r="A12" s="24">
        <v>5</v>
      </c>
      <c r="B12" s="24">
        <v>0</v>
      </c>
      <c r="C12" s="26">
        <f>ROUND(B7*B14*B12,1)</f>
        <v>0</v>
      </c>
      <c r="D12" s="9"/>
      <c r="E12" s="8">
        <v>2</v>
      </c>
      <c r="F12" s="11">
        <f>ROUNDDOWN(F5*B19,1/B19)</f>
        <v>18</v>
      </c>
      <c r="G12" s="11">
        <f>ROUNDDOWN(G5*B19,1/B19)</f>
        <v>37</v>
      </c>
      <c r="H12" s="11">
        <f>ROUNDDOWN(H5*B19,1/B19)</f>
        <v>56</v>
      </c>
      <c r="I12" s="11">
        <f>ROUNDDOWN(I5*B19,1/B19)</f>
        <v>75</v>
      </c>
      <c r="J12" s="11">
        <f>ROUNDDOWN(J5*B19,1/B19)</f>
        <v>94</v>
      </c>
      <c r="K12" s="11">
        <f>ROUNDDOWN(K5*B19,1/B19)</f>
        <v>113</v>
      </c>
      <c r="L12" s="11">
        <f>ROUNDDOWN(L5*B19,1/B19)</f>
        <v>132</v>
      </c>
      <c r="M12" s="11">
        <f>ROUNDDOWN(M5*B19,1/B19)</f>
        <v>151</v>
      </c>
      <c r="N12" s="11">
        <f>ROUNDDOWN(N5*B19,1/B19)</f>
        <v>170</v>
      </c>
      <c r="O12" s="11">
        <f>ROUNDDOWN(O5*B19,1/B19)</f>
        <v>189</v>
      </c>
    </row>
    <row r="13" spans="1:15" ht="13.5" customHeight="1">
      <c r="A13" s="24">
        <v>6</v>
      </c>
      <c r="B13" s="24">
        <v>0</v>
      </c>
      <c r="C13" s="26">
        <f>ROUND(B7*B14*B13,1)</f>
        <v>0</v>
      </c>
      <c r="D13" s="9"/>
      <c r="E13" s="8">
        <v>3</v>
      </c>
      <c r="F13" s="11">
        <f>ROUNDDOWN(F6*B19,1/B19)</f>
        <v>26</v>
      </c>
      <c r="G13" s="11">
        <f>ROUNDDOWN(G6*B19,1/B19)</f>
        <v>52</v>
      </c>
      <c r="H13" s="11">
        <f>ROUNDDOWN(H6*B19,1/B19)</f>
        <v>78</v>
      </c>
      <c r="I13" s="11">
        <f>ROUNDDOWN(I6*B19,1/B19)</f>
        <v>104</v>
      </c>
      <c r="J13" s="11">
        <f>ROUNDDOWN(J6*B19,1/B19)</f>
        <v>130</v>
      </c>
      <c r="K13" s="11">
        <f>ROUNDDOWN(K6*B19,1/B19)</f>
        <v>156</v>
      </c>
      <c r="L13" s="11">
        <f>ROUNDDOWN(L6*B19,1/B19)</f>
        <v>182</v>
      </c>
      <c r="M13" s="11">
        <f>ROUNDDOWN(M6*B19,1/B19)</f>
        <v>208</v>
      </c>
      <c r="N13" s="11">
        <f>ROUNDDOWN(N6*B19,1/B19)</f>
        <v>234</v>
      </c>
      <c r="O13" s="11">
        <f>ROUNDDOWN(O6*B19,1/B19)</f>
        <v>260</v>
      </c>
    </row>
    <row r="14" spans="1:15" ht="13.5" customHeight="1">
      <c r="A14" s="23" t="s">
        <v>12</v>
      </c>
      <c r="B14" s="24">
        <v>2.75</v>
      </c>
      <c r="C14" s="25"/>
      <c r="D14" s="9"/>
      <c r="E14" s="8">
        <v>4</v>
      </c>
      <c r="F14" s="11">
        <f>ROUNDDOWN(F7*B19,1/B19)</f>
        <v>34</v>
      </c>
      <c r="G14" s="11">
        <f>ROUNDDOWN(G7*B19,1/B19)</f>
        <v>69</v>
      </c>
      <c r="H14" s="11">
        <f>ROUNDDOWN(H7*B19,1/B19)</f>
        <v>104</v>
      </c>
      <c r="I14" s="11">
        <f>ROUNDDOWN(I7*B19,1/B19)</f>
        <v>138</v>
      </c>
      <c r="J14" s="11">
        <f>ROUNDDOWN(J7*B19,1/B19)</f>
        <v>173</v>
      </c>
      <c r="K14" s="11">
        <f>ROUNDDOWN(K7*B19,1/B19)</f>
        <v>208</v>
      </c>
      <c r="L14" s="11">
        <f>ROUNDDOWN(L7*B19,1/B19)</f>
        <v>243</v>
      </c>
      <c r="M14" s="11">
        <f>ROUNDDOWN(M7*B19,1/B19)</f>
        <v>277</v>
      </c>
      <c r="N14" s="11">
        <f>ROUNDDOWN(N7*B19,1/B19)</f>
        <v>312</v>
      </c>
      <c r="O14" s="11">
        <f>ROUNDDOWN(O7*B19,1/B19)</f>
        <v>347</v>
      </c>
    </row>
    <row r="15" spans="1:15" ht="13.5" customHeight="1">
      <c r="D15" s="9"/>
      <c r="E15" s="8">
        <v>5</v>
      </c>
      <c r="F15" s="11" t="e">
        <f>ROUNDDOWN(F8*B19,1/B19)</f>
        <v>#DIV/0!</v>
      </c>
      <c r="G15" s="11" t="e">
        <f>ROUNDDOWN(G8*B19,1/B19)</f>
        <v>#DIV/0!</v>
      </c>
      <c r="H15" s="11" t="e">
        <f>ROUNDDOWN(H8*B19,1/B19)</f>
        <v>#DIV/0!</v>
      </c>
      <c r="I15" s="11" t="e">
        <f>ROUNDDOWN(I8*B19,1/B19)</f>
        <v>#DIV/0!</v>
      </c>
      <c r="J15" s="11" t="e">
        <f>ROUNDDOWN(J8*B19,1/B19)</f>
        <v>#DIV/0!</v>
      </c>
      <c r="K15" s="11" t="e">
        <f>ROUNDDOWN(K8*B19,1/B19)</f>
        <v>#DIV/0!</v>
      </c>
      <c r="L15" s="11" t="e">
        <f>ROUNDDOWN(L8*B19,1/B19)</f>
        <v>#DIV/0!</v>
      </c>
      <c r="M15" s="11" t="e">
        <f>ROUNDDOWN(M8*B19,1/B19)</f>
        <v>#DIV/0!</v>
      </c>
      <c r="N15" s="11" t="e">
        <f>ROUNDDOWN(N8*B19,1/B19)</f>
        <v>#DIV/0!</v>
      </c>
      <c r="O15" s="11" t="e">
        <f>ROUNDDOWN(O8*B19,1/B19)</f>
        <v>#DIV/0!</v>
      </c>
    </row>
    <row r="16" spans="1:15" ht="13.5" customHeight="1">
      <c r="D16" s="9"/>
      <c r="E16" s="8">
        <v>6</v>
      </c>
      <c r="F16" s="11" t="e">
        <f>ROUNDDOWN(F9*B19,1/B19)</f>
        <v>#DIV/0!</v>
      </c>
      <c r="G16" s="11" t="e">
        <f>ROUNDDOWN(G9*B19,1/B19)</f>
        <v>#DIV/0!</v>
      </c>
      <c r="H16" s="11" t="e">
        <f>ROUNDDOWN(H9*B19,1/B19)</f>
        <v>#DIV/0!</v>
      </c>
      <c r="I16" s="11" t="e">
        <f>ROUNDDOWN(I9*B19,1/B19)</f>
        <v>#DIV/0!</v>
      </c>
      <c r="J16" s="11" t="e">
        <f>ROUNDDOWN(J9*B19,1/B19)</f>
        <v>#DIV/0!</v>
      </c>
      <c r="K16" s="11" t="e">
        <f>ROUNDDOWN(K9*B19,1/B19)</f>
        <v>#DIV/0!</v>
      </c>
      <c r="L16" s="11" t="e">
        <f>ROUNDDOWN(L9*B19,1/B19)</f>
        <v>#DIV/0!</v>
      </c>
      <c r="M16" s="11" t="e">
        <f>ROUNDDOWN(M9*B19,1/B19)</f>
        <v>#DIV/0!</v>
      </c>
      <c r="N16" s="11" t="e">
        <f>ROUNDDOWN(N9*B19,1/B19)</f>
        <v>#DIV/0!</v>
      </c>
      <c r="O16" s="11" t="e">
        <f>ROUNDDOWN(O9*B19,1/B19)</f>
        <v>#DIV/0!</v>
      </c>
    </row>
    <row r="17" spans="1:17" ht="13.5" customHeight="1">
      <c r="A17" s="27" t="s">
        <v>14</v>
      </c>
      <c r="B17" s="28">
        <v>2</v>
      </c>
      <c r="D17" s="1"/>
      <c r="E17" s="2"/>
      <c r="P17" s="18" t="s">
        <v>18</v>
      </c>
      <c r="Q17" s="18" t="s">
        <v>19</v>
      </c>
    </row>
    <row r="18" spans="1:17" ht="13.5" customHeight="1">
      <c r="A18" s="27" t="s">
        <v>16</v>
      </c>
      <c r="B18" s="28">
        <v>2</v>
      </c>
      <c r="D18" s="5" t="s">
        <v>11</v>
      </c>
      <c r="E18" s="6">
        <v>1</v>
      </c>
      <c r="F18" s="12">
        <f>ROUND(F2/F11,B17)*100</f>
        <v>142</v>
      </c>
      <c r="G18" s="12">
        <f>ROUND(G2/G11,B17)*100</f>
        <v>132</v>
      </c>
      <c r="H18" s="12">
        <f>ROUND(H2/H11,B17)*100</f>
        <v>135</v>
      </c>
      <c r="I18" s="12">
        <f>ROUND(I2/I11,B17)*100</f>
        <v>134</v>
      </c>
      <c r="J18" s="12">
        <f>ROUND(J2/J11,B17)*100</f>
        <v>134</v>
      </c>
      <c r="K18" s="12">
        <f>ROUND(K2/K11,B17)*100</f>
        <v>133</v>
      </c>
      <c r="L18" s="12">
        <f>ROUND(L2/L11,B17)*100</f>
        <v>134</v>
      </c>
      <c r="M18" s="12">
        <f>ROUND(M2/M11,B17)*100</f>
        <v>133</v>
      </c>
      <c r="N18" s="12">
        <f>ROUND(N2/N11,B17)*100</f>
        <v>134</v>
      </c>
      <c r="O18" s="12">
        <f>ROUND(O2/O11,B17)*100</f>
        <v>134</v>
      </c>
      <c r="P18" s="18">
        <f t="shared" ref="P18:P23" si="0">MIN(F18:O18)</f>
        <v>132</v>
      </c>
      <c r="Q18" s="18">
        <f t="shared" ref="Q18:Q23" si="1">MAX(F18:O18)</f>
        <v>142</v>
      </c>
    </row>
    <row r="19" spans="1:17" ht="13.5" customHeight="1">
      <c r="A19" s="27" t="s">
        <v>15</v>
      </c>
      <c r="B19" s="27">
        <v>10</v>
      </c>
      <c r="D19" s="5"/>
      <c r="E19" s="6">
        <v>2</v>
      </c>
      <c r="F19" s="12">
        <f>ROUND(F2/F12,B17)*100</f>
        <v>94</v>
      </c>
      <c r="G19" s="12">
        <f>ROUND(G2/G12,B17)*100</f>
        <v>89</v>
      </c>
      <c r="H19" s="12">
        <f>ROUND(H2/H12,B17)*100</f>
        <v>89</v>
      </c>
      <c r="I19" s="12">
        <f>ROUND(I2/I12,B17)*100</f>
        <v>89</v>
      </c>
      <c r="J19" s="12">
        <f>ROUND(J2/J12,B17)*100</f>
        <v>88</v>
      </c>
      <c r="K19" s="12">
        <f>ROUND(K2/K12,B17)*100</f>
        <v>88</v>
      </c>
      <c r="L19" s="12">
        <f>ROUND(L2/L12,B17)*100</f>
        <v>89</v>
      </c>
      <c r="M19" s="12">
        <f>ROUND(M2/M12,B17)*100</f>
        <v>88</v>
      </c>
      <c r="N19" s="12">
        <f>ROUND(N2/N12,B17)*100</f>
        <v>88</v>
      </c>
      <c r="O19" s="12">
        <f>ROUND(O2/O12,B17)*100</f>
        <v>88</v>
      </c>
      <c r="P19" s="18">
        <f t="shared" si="0"/>
        <v>88</v>
      </c>
      <c r="Q19" s="18">
        <f t="shared" si="1"/>
        <v>94</v>
      </c>
    </row>
    <row r="20" spans="1:17" ht="13.5" customHeight="1">
      <c r="D20" s="5"/>
      <c r="E20" s="6">
        <v>3</v>
      </c>
      <c r="F20" s="12">
        <f>ROUND(F2/F13,B17)*100</f>
        <v>65</v>
      </c>
      <c r="G20" s="12">
        <f>ROUND(G2/G13,B17)*100</f>
        <v>63</v>
      </c>
      <c r="H20" s="12">
        <f>ROUND(H2/H13,B17)*100</f>
        <v>64</v>
      </c>
      <c r="I20" s="12">
        <f>ROUND(I2/I13,B17)*100</f>
        <v>64</v>
      </c>
      <c r="J20" s="12">
        <f>ROUND(J2/J13,B17)*100</f>
        <v>64</v>
      </c>
      <c r="K20" s="12">
        <f>ROUND(K2/K13,B17)*100</f>
        <v>64</v>
      </c>
      <c r="L20" s="12">
        <f>ROUND(L2/L13,B17)*100</f>
        <v>64</v>
      </c>
      <c r="M20" s="12">
        <f>ROUND(M2/M13,B17)*100</f>
        <v>64</v>
      </c>
      <c r="N20" s="12">
        <f>ROUND(N2/N13,B17)*100</f>
        <v>64</v>
      </c>
      <c r="O20" s="12">
        <f>ROUND(O2/O13,B17)*100</f>
        <v>64</v>
      </c>
      <c r="P20" s="18">
        <f t="shared" si="0"/>
        <v>63</v>
      </c>
      <c r="Q20" s="18">
        <f t="shared" si="1"/>
        <v>65</v>
      </c>
    </row>
    <row r="21" spans="1:17" ht="13.5" customHeight="1">
      <c r="D21" s="5"/>
      <c r="E21" s="6">
        <v>4</v>
      </c>
      <c r="F21" s="12">
        <f>ROUND(F2/F14,B17)*100</f>
        <v>50</v>
      </c>
      <c r="G21" s="12">
        <f>ROUND(G2/G14,B17)*100</f>
        <v>48</v>
      </c>
      <c r="H21" s="12">
        <f>ROUND(H2/H14,B17)*100</f>
        <v>48</v>
      </c>
      <c r="I21" s="12">
        <f>ROUND(I2/I14,B17)*100</f>
        <v>49</v>
      </c>
      <c r="J21" s="12">
        <f>ROUND(J2/J14,B17)*100</f>
        <v>48</v>
      </c>
      <c r="K21" s="12">
        <f>ROUND(K2/K14,B17)*100</f>
        <v>48</v>
      </c>
      <c r="L21" s="12">
        <f>ROUND(L2/L14,B17)*100</f>
        <v>48</v>
      </c>
      <c r="M21" s="12">
        <f>ROUND(M2/M14,B17)*100</f>
        <v>48</v>
      </c>
      <c r="N21" s="12">
        <f>ROUND(N2/N14,B17)*100</f>
        <v>48</v>
      </c>
      <c r="O21" s="12">
        <f>ROUND(O2/O14,B17)*100</f>
        <v>48</v>
      </c>
      <c r="P21" s="18">
        <f t="shared" si="0"/>
        <v>48</v>
      </c>
      <c r="Q21" s="18">
        <f t="shared" si="1"/>
        <v>50</v>
      </c>
    </row>
    <row r="22" spans="1:17" ht="13.5" customHeight="1">
      <c r="D22" s="5"/>
      <c r="E22" s="6">
        <v>5</v>
      </c>
      <c r="F22" s="12" t="e">
        <f>ROUND(F2/F15,B17)*100</f>
        <v>#DIV/0!</v>
      </c>
      <c r="G22" s="12" t="e">
        <f>ROUND(G2/G15,B17)*100</f>
        <v>#DIV/0!</v>
      </c>
      <c r="H22" s="12" t="e">
        <f>ROUND(H2/H15,B17)*100</f>
        <v>#DIV/0!</v>
      </c>
      <c r="I22" s="12" t="e">
        <f>ROUND(I2/I15,B17)*100</f>
        <v>#DIV/0!</v>
      </c>
      <c r="J22" s="12" t="e">
        <f>ROUND(J2/J15,B17)*100</f>
        <v>#DIV/0!</v>
      </c>
      <c r="K22" s="12" t="e">
        <f>ROUND(K2/K15,B17)*100</f>
        <v>#DIV/0!</v>
      </c>
      <c r="L22" s="12" t="e">
        <f>ROUND(L2/L15,B17)*100</f>
        <v>#DIV/0!</v>
      </c>
      <c r="M22" s="12" t="e">
        <f>ROUND(M2/M15,B17)*100</f>
        <v>#DIV/0!</v>
      </c>
      <c r="N22" s="12" t="e">
        <f>ROUND(N2/N15,B17)*100</f>
        <v>#DIV/0!</v>
      </c>
      <c r="O22" s="12" t="e">
        <f>ROUND(O2/O15,B17)*100</f>
        <v>#DIV/0!</v>
      </c>
      <c r="P22" s="18" t="e">
        <f t="shared" si="0"/>
        <v>#DIV/0!</v>
      </c>
      <c r="Q22" s="18" t="e">
        <f t="shared" si="1"/>
        <v>#DIV/0!</v>
      </c>
    </row>
    <row r="23" spans="1:17" ht="13.5" customHeight="1">
      <c r="D23" s="5"/>
      <c r="E23" s="6">
        <v>6</v>
      </c>
      <c r="F23" s="12" t="e">
        <f>ROUND(F2/F16,B17)*100</f>
        <v>#DIV/0!</v>
      </c>
      <c r="G23" s="12" t="e">
        <f>ROUND(G2/G16,B17)*100</f>
        <v>#DIV/0!</v>
      </c>
      <c r="H23" s="12" t="e">
        <f>ROUND(H2/H16,B17)*100</f>
        <v>#DIV/0!</v>
      </c>
      <c r="I23" s="12" t="e">
        <f>ROUND(I2/I16,B17)*100</f>
        <v>#DIV/0!</v>
      </c>
      <c r="J23" s="12" t="e">
        <f>ROUND(J2/J16,B17)*100</f>
        <v>#DIV/0!</v>
      </c>
      <c r="K23" s="12" t="e">
        <f>ROUND(K2/K16,B17)*100</f>
        <v>#DIV/0!</v>
      </c>
      <c r="L23" s="12" t="e">
        <f>ROUND(L2/L16,B17)*100</f>
        <v>#DIV/0!</v>
      </c>
      <c r="M23" s="12" t="e">
        <f>ROUND(M2/M16,B17)*100</f>
        <v>#DIV/0!</v>
      </c>
      <c r="N23" s="12" t="e">
        <f>ROUND(N2/N16,B17)*100</f>
        <v>#DIV/0!</v>
      </c>
      <c r="O23" s="12" t="e">
        <f>ROUND(O2/O16,B17)*100</f>
        <v>#DIV/0!</v>
      </c>
      <c r="P23" s="18" t="e">
        <f t="shared" si="0"/>
        <v>#DIV/0!</v>
      </c>
      <c r="Q23" s="18" t="e">
        <f t="shared" si="1"/>
        <v>#DIV/0!</v>
      </c>
    </row>
    <row r="24" spans="1:17" ht="13.5" customHeight="1">
      <c r="D24" s="1"/>
      <c r="E24" s="2"/>
    </row>
    <row r="25" spans="1:17" ht="13.5" customHeight="1">
      <c r="D25" s="3" t="s">
        <v>13</v>
      </c>
      <c r="E25" s="4">
        <v>1</v>
      </c>
      <c r="F25" s="13">
        <f>ROUND(F4*3600*B2/1000,)</f>
        <v>9</v>
      </c>
      <c r="G25" s="13">
        <f>ROUND(G4*3600*B2/1000,)</f>
        <v>19</v>
      </c>
      <c r="H25" s="13">
        <f>ROUND(H4*3600*B2/1000,)</f>
        <v>28</v>
      </c>
      <c r="I25" s="13">
        <f>ROUND(I4*3600*B2/1000,)</f>
        <v>37</v>
      </c>
      <c r="J25" s="13">
        <f>ROUND(J4*3600*B2/1000,)</f>
        <v>46</v>
      </c>
      <c r="K25" s="13">
        <f>ROUND(K4*3600*B2/1000,)</f>
        <v>55</v>
      </c>
      <c r="L25" s="13">
        <f>ROUND(L4*3600*B2/1000,)</f>
        <v>65</v>
      </c>
      <c r="M25" s="13">
        <f>ROUND(M4*3600*B2/1000,)</f>
        <v>74</v>
      </c>
      <c r="N25" s="13">
        <f>ROUND(N4*3600*B2/1000,)</f>
        <v>83</v>
      </c>
      <c r="O25" s="13">
        <f>ROUND(O4*3600*B2/1000,)</f>
        <v>92</v>
      </c>
    </row>
    <row r="26" spans="1:17" ht="13.5" customHeight="1">
      <c r="D26" s="3"/>
      <c r="E26" s="4">
        <v>2</v>
      </c>
      <c r="F26" s="13">
        <f>ROUND(F5*3600*B2/1000,)</f>
        <v>14</v>
      </c>
      <c r="G26" s="13">
        <f>ROUND(G5*3600*B2/1000,)</f>
        <v>28</v>
      </c>
      <c r="H26" s="13">
        <f>ROUND(H5*3600*B2/1000,)</f>
        <v>42</v>
      </c>
      <c r="I26" s="13">
        <f>ROUND(I5*3600*B2/1000,)</f>
        <v>56</v>
      </c>
      <c r="J26" s="13">
        <f>ROUND(J5*3600*B2/1000,)</f>
        <v>70</v>
      </c>
      <c r="K26" s="13">
        <f>ROUND(K5*3600*B2/1000,)</f>
        <v>84</v>
      </c>
      <c r="L26" s="13">
        <f>ROUND(L5*3600*B2/1000,)</f>
        <v>98</v>
      </c>
      <c r="M26" s="13">
        <f>ROUND(M5*3600*B2/1000,)</f>
        <v>112</v>
      </c>
      <c r="N26" s="13">
        <f>ROUND(N5*3600*B2/1000,)</f>
        <v>126</v>
      </c>
      <c r="O26" s="13">
        <f>ROUND(O5*3600*B2/1000,)</f>
        <v>140</v>
      </c>
    </row>
    <row r="27" spans="1:17" ht="13.5" customHeight="1">
      <c r="D27" s="3"/>
      <c r="E27" s="4">
        <v>3</v>
      </c>
      <c r="F27" s="13">
        <f>ROUND(F6*3600*B2/1000,)</f>
        <v>19</v>
      </c>
      <c r="G27" s="13">
        <f>ROUND(G6*3600*B2/1000,)</f>
        <v>38</v>
      </c>
      <c r="H27" s="13">
        <f>ROUND(H6*3600*B2/1000,)</f>
        <v>58</v>
      </c>
      <c r="I27" s="13">
        <f>ROUND(I6*3600*B2/1000,)</f>
        <v>77</v>
      </c>
      <c r="J27" s="13">
        <f>ROUND(J6*3600*B2/1000,)</f>
        <v>96</v>
      </c>
      <c r="K27" s="13">
        <f>ROUND(K6*3600*B2/1000,)</f>
        <v>115</v>
      </c>
      <c r="L27" s="13">
        <f>ROUND(L6*3600*B2/1000,)</f>
        <v>135</v>
      </c>
      <c r="M27" s="13">
        <f>ROUND(M6*3600*B2/1000,)</f>
        <v>154</v>
      </c>
      <c r="N27" s="13">
        <f>ROUND(N6*3600*B2/1000,)</f>
        <v>173</v>
      </c>
      <c r="O27" s="13">
        <f>ROUND(O6*3600*B2/1000,)</f>
        <v>192</v>
      </c>
    </row>
    <row r="28" spans="1:17" ht="13.5" customHeight="1">
      <c r="D28" s="3"/>
      <c r="E28" s="4">
        <v>4</v>
      </c>
      <c r="F28" s="13">
        <f>ROUND(F7*3600*B2/1000,)</f>
        <v>26</v>
      </c>
      <c r="G28" s="13">
        <f>ROUND(G7*3600*B2/1000,)</f>
        <v>51</v>
      </c>
      <c r="H28" s="13">
        <f>ROUND(H7*3600*B2/1000,)</f>
        <v>77</v>
      </c>
      <c r="I28" s="13">
        <f>ROUND(I7*3600*B2/1000,)</f>
        <v>103</v>
      </c>
      <c r="J28" s="13">
        <f>ROUND(J7*3600*B2/1000,)</f>
        <v>128</v>
      </c>
      <c r="K28" s="13">
        <f>ROUND(K7*3600*B2/1000,)</f>
        <v>154</v>
      </c>
      <c r="L28" s="13">
        <f>ROUND(L7*3600*B2/1000,)</f>
        <v>179</v>
      </c>
      <c r="M28" s="13">
        <f>ROUND(M7*3600*B2/1000,)</f>
        <v>205</v>
      </c>
      <c r="N28" s="13">
        <f>ROUND(N7*3600*B2/1000,)</f>
        <v>231</v>
      </c>
      <c r="O28" s="13">
        <f>ROUND(O7*3600*B2/1000,)</f>
        <v>256</v>
      </c>
    </row>
    <row r="29" spans="1:17" ht="13.5" customHeight="1">
      <c r="D29" s="3"/>
      <c r="E29" s="4">
        <v>5</v>
      </c>
      <c r="F29" s="13" t="e">
        <f>ROUND(F8*3600*B2/1000,)</f>
        <v>#DIV/0!</v>
      </c>
      <c r="G29" s="13" t="e">
        <f>ROUND(G8*3600*B2/1000,)</f>
        <v>#DIV/0!</v>
      </c>
      <c r="H29" s="13" t="e">
        <f>ROUND(H8*3600*B2/1000,)</f>
        <v>#DIV/0!</v>
      </c>
      <c r="I29" s="13" t="e">
        <f>ROUND(I8*3600*B2/1000,)</f>
        <v>#DIV/0!</v>
      </c>
      <c r="J29" s="13" t="e">
        <f>ROUND(J8*3600*B2/1000,)</f>
        <v>#DIV/0!</v>
      </c>
      <c r="K29" s="13" t="e">
        <f>ROUND(K8*3600*B2/1000,)</f>
        <v>#DIV/0!</v>
      </c>
      <c r="L29" s="13" t="e">
        <f>ROUND(L8*3600*B2/1000,)</f>
        <v>#DIV/0!</v>
      </c>
      <c r="M29" s="13" t="e">
        <f>ROUND(M8*3600*B2/1000,)</f>
        <v>#DIV/0!</v>
      </c>
      <c r="N29" s="13" t="e">
        <f>ROUND(N8*3600*B2/1000,)</f>
        <v>#DIV/0!</v>
      </c>
      <c r="O29" s="13" t="e">
        <f>ROUND(O8*3600*B2/1000,)</f>
        <v>#DIV/0!</v>
      </c>
    </row>
    <row r="30" spans="1:17" ht="13.5" customHeight="1">
      <c r="D30" s="3"/>
      <c r="E30" s="4">
        <v>6</v>
      </c>
      <c r="F30" s="13" t="e">
        <f>ROUND(F9*3600*B2/1000,)</f>
        <v>#DIV/0!</v>
      </c>
      <c r="G30" s="13" t="e">
        <f>ROUND(G9*3600*B2/1000,)</f>
        <v>#DIV/0!</v>
      </c>
      <c r="H30" s="13" t="e">
        <f>ROUND(H9*3600*B2/1000,)</f>
        <v>#DIV/0!</v>
      </c>
      <c r="I30" s="13" t="e">
        <f>ROUND(I9*3600*B2/1000,)</f>
        <v>#DIV/0!</v>
      </c>
      <c r="J30" s="13" t="e">
        <f>ROUND(J9*3600*B2/1000,)</f>
        <v>#DIV/0!</v>
      </c>
      <c r="K30" s="13" t="e">
        <f>ROUND(K9*3600*B2/1000,)</f>
        <v>#DIV/0!</v>
      </c>
      <c r="L30" s="13" t="e">
        <f>ROUND(L9*3600*B2/1000,)</f>
        <v>#DIV/0!</v>
      </c>
      <c r="M30" s="13" t="e">
        <f>ROUND(M9*3600*B2/1000,)</f>
        <v>#DIV/0!</v>
      </c>
      <c r="N30" s="13" t="e">
        <f>ROUND(N9*3600*B2/1000,)</f>
        <v>#DIV/0!</v>
      </c>
      <c r="O30" s="13" t="e">
        <f>ROUND(O9*3600*B2/1000,)</f>
        <v>#DIV/0!</v>
      </c>
    </row>
    <row r="33" spans="7:11" ht="13.5" customHeight="1">
      <c r="J33" s="10" t="s">
        <v>24</v>
      </c>
    </row>
    <row r="34" spans="7:11" ht="13.5" customHeight="1">
      <c r="J34" s="10" t="s">
        <v>26</v>
      </c>
    </row>
    <row r="36" spans="7:11" ht="13.5" customHeight="1">
      <c r="G36" s="10" t="s">
        <v>25</v>
      </c>
      <c r="I36" s="30" t="s">
        <v>20</v>
      </c>
      <c r="J36" s="30">
        <v>90</v>
      </c>
      <c r="K36" s="30">
        <v>136</v>
      </c>
    </row>
    <row r="37" spans="7:11" ht="13.5" customHeight="1">
      <c r="I37" s="30" t="s">
        <v>21</v>
      </c>
      <c r="J37" s="30">
        <v>65</v>
      </c>
      <c r="K37" s="30">
        <v>89</v>
      </c>
    </row>
    <row r="38" spans="7:11" ht="13.5" customHeight="1">
      <c r="I38" s="30" t="s">
        <v>22</v>
      </c>
      <c r="J38" s="30">
        <v>46</v>
      </c>
      <c r="K38" s="30">
        <v>64</v>
      </c>
    </row>
    <row r="39" spans="7:11" ht="13.5" customHeight="1">
      <c r="I39" s="30" t="s">
        <v>23</v>
      </c>
      <c r="J39" s="30">
        <v>33</v>
      </c>
      <c r="K39" s="30">
        <v>45</v>
      </c>
    </row>
    <row r="40" spans="7:11" ht="13.5" customHeight="1">
      <c r="J40" s="29"/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0"/>
  <sheetViews>
    <sheetView workbookViewId="0"/>
  </sheetViews>
  <sheetFormatPr defaultColWidth="17.28515625" defaultRowHeight="15.75" customHeight="1"/>
  <cols>
    <col min="1" max="6" width="8.7109375" customWidth="1"/>
  </cols>
  <sheetData>
    <row r="1" ht="15" customHeight="1"/>
    <row r="2" ht="15" customHeight="1"/>
    <row r="3" ht="15" customHeight="1"/>
    <row r="4" ht="15" customHeight="1"/>
    <row r="5" ht="15" customHeight="1"/>
    <row r="6" ht="15" customHeight="1"/>
    <row r="7" ht="15" customHeight="1"/>
    <row r="8" ht="15" customHeight="1"/>
    <row r="9" ht="15" customHeight="1"/>
    <row r="10" ht="15" customHeight="1"/>
    <row r="11" ht="15" customHeight="1"/>
    <row r="12" ht="15" customHeight="1"/>
    <row r="13" ht="15" customHeight="1"/>
    <row r="14" ht="15" customHeight="1"/>
    <row r="15" ht="15" customHeight="1"/>
    <row r="16" ht="15" customHeight="1"/>
    <row r="17" ht="15" customHeight="1"/>
    <row r="18" ht="15" customHeight="1"/>
    <row r="19" ht="15" customHeight="1"/>
    <row r="20" ht="15" customHeight="1"/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20"/>
  <sheetViews>
    <sheetView workbookViewId="0"/>
  </sheetViews>
  <sheetFormatPr defaultColWidth="17.28515625" defaultRowHeight="15.75" customHeight="1"/>
  <cols>
    <col min="1" max="6" width="8.7109375" customWidth="1"/>
  </cols>
  <sheetData>
    <row r="1" ht="15" customHeight="1"/>
    <row r="2" ht="15" customHeight="1"/>
    <row r="3" ht="15" customHeight="1"/>
    <row r="4" ht="15" customHeight="1"/>
    <row r="5" ht="15" customHeight="1"/>
    <row r="6" ht="15" customHeight="1"/>
    <row r="7" ht="15" customHeight="1"/>
    <row r="8" ht="15" customHeight="1"/>
    <row r="9" ht="15" customHeight="1"/>
    <row r="10" ht="15" customHeight="1"/>
    <row r="11" ht="15" customHeight="1"/>
    <row r="12" ht="15" customHeight="1"/>
    <row r="13" ht="15" customHeight="1"/>
    <row r="14" ht="15" customHeight="1"/>
    <row r="15" ht="15" customHeight="1"/>
    <row r="16" ht="15" customHeight="1"/>
    <row r="17" ht="15" customHeight="1"/>
    <row r="18" ht="15" customHeight="1"/>
    <row r="19" ht="15" customHeight="1"/>
    <row r="20" ht="15" customHeight="1"/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</dc:creator>
  <cp:lastModifiedBy>Michal</cp:lastModifiedBy>
  <dcterms:created xsi:type="dcterms:W3CDTF">2014-05-05T08:15:01Z</dcterms:created>
  <dcterms:modified xsi:type="dcterms:W3CDTF">2014-09-11T19:07:59Z</dcterms:modified>
</cp:coreProperties>
</file>